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\ЕКСЕЛЬ\2023-2024\9 май\"/>
    </mc:Choice>
  </mc:AlternateContent>
  <bookViews>
    <workbookView xWindow="0" yWindow="0" windowWidth="23040" windowHeight="9192"/>
  </bookViews>
  <sheets>
    <sheet name="7-11 лет" sheetId="6" r:id="rId1"/>
    <sheet name="12-18 лет" sheetId="7" r:id="rId2"/>
  </sheets>
  <calcPr calcId="162913"/>
</workbook>
</file>

<file path=xl/calcChain.xml><?xml version="1.0" encoding="utf-8"?>
<calcChain xmlns="http://schemas.openxmlformats.org/spreadsheetml/2006/main">
  <c r="J11" i="7" l="1"/>
  <c r="I11" i="7"/>
  <c r="H11" i="7"/>
  <c r="G11" i="7"/>
  <c r="J16" i="7"/>
  <c r="I16" i="7"/>
  <c r="H16" i="7"/>
  <c r="G16" i="7"/>
  <c r="J15" i="7"/>
  <c r="I15" i="7"/>
  <c r="H15" i="7"/>
  <c r="G15" i="7"/>
  <c r="J8" i="7"/>
  <c r="I8" i="7"/>
  <c r="H8" i="7"/>
  <c r="G8" i="7"/>
  <c r="J21" i="7" l="1"/>
  <c r="I21" i="7"/>
  <c r="H21" i="7"/>
  <c r="G21" i="7"/>
  <c r="E21" i="7"/>
  <c r="G18" i="6"/>
  <c r="H18" i="6"/>
  <c r="I18" i="6"/>
  <c r="J18" i="6"/>
  <c r="G19" i="6"/>
  <c r="H19" i="6"/>
  <c r="I19" i="6"/>
  <c r="J19" i="6"/>
  <c r="J8" i="6" l="1"/>
  <c r="I8" i="6"/>
  <c r="H8" i="6"/>
  <c r="G8" i="6"/>
  <c r="E12" i="6" l="1"/>
  <c r="H9" i="6" l="1"/>
  <c r="J12" i="6" l="1"/>
  <c r="I12" i="6"/>
  <c r="H12" i="6"/>
  <c r="G12" i="6"/>
  <c r="J18" i="7" l="1"/>
  <c r="G9" i="7"/>
  <c r="I18" i="7"/>
  <c r="H18" i="7"/>
  <c r="G18" i="7"/>
  <c r="E18" i="7"/>
  <c r="J9" i="7"/>
  <c r="I9" i="7"/>
  <c r="H9" i="7"/>
  <c r="E9" i="7"/>
  <c r="H21" i="6"/>
  <c r="I21" i="6"/>
  <c r="J21" i="6"/>
  <c r="G21" i="6"/>
  <c r="E21" i="6"/>
  <c r="I9" i="6"/>
  <c r="G9" i="6"/>
  <c r="J9" i="6"/>
  <c r="E9" i="6"/>
</calcChain>
</file>

<file path=xl/sharedStrings.xml><?xml version="1.0" encoding="utf-8"?>
<sst xmlns="http://schemas.openxmlformats.org/spreadsheetml/2006/main" count="126" uniqueCount="58">
  <si>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</si>
  <si>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</si>
  <si>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</si>
  <si>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</si>
  <si>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</si>
  <si>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</si>
  <si>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</si>
  <si>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</si>
  <si>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</si>
  <si>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</si>
  <si>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</si>
  <si>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</si>
  <si>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</si>
  <si>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</si>
  <si>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Хлеб пшеничный </t>
  </si>
  <si>
    <t>Завтрак 2</t>
  </si>
  <si>
    <t>Обед</t>
  </si>
  <si>
    <t>закуска</t>
  </si>
  <si>
    <t>1 блюдо</t>
  </si>
  <si>
    <t>2 блюдо</t>
  </si>
  <si>
    <t>хлеб бел.</t>
  </si>
  <si>
    <t>хлеб черн.</t>
  </si>
  <si>
    <t xml:space="preserve">Хлеб ржаной </t>
  </si>
  <si>
    <t>напиток</t>
  </si>
  <si>
    <t>12-18 лет</t>
  </si>
  <si>
    <t xml:space="preserve">12-18 лет </t>
  </si>
  <si>
    <t>ОВЗ</t>
  </si>
  <si>
    <t>мучные изделия</t>
  </si>
  <si>
    <t>гарнир</t>
  </si>
  <si>
    <t>№108/2013</t>
  </si>
  <si>
    <t>№109/2013</t>
  </si>
  <si>
    <t>Макароные изделия отварные</t>
  </si>
  <si>
    <t>№256/2018</t>
  </si>
  <si>
    <t>Гребешок с повидлом</t>
  </si>
  <si>
    <t>Чай с лимоном</t>
  </si>
  <si>
    <t>№573/2013</t>
  </si>
  <si>
    <t>№459/2018</t>
  </si>
  <si>
    <t>№347/2018</t>
  </si>
  <si>
    <t>Котлеты "Школьные"</t>
  </si>
  <si>
    <t>№371/2018</t>
  </si>
  <si>
    <t>Кнели из филе кур</t>
  </si>
  <si>
    <t>7-11лет</t>
  </si>
  <si>
    <t>7.</t>
  </si>
  <si>
    <t>№ 106/2013</t>
  </si>
  <si>
    <t>Овощи натуральные (огурец свежий)</t>
  </si>
  <si>
    <t>Гарнир</t>
  </si>
  <si>
    <t>414/2013</t>
  </si>
  <si>
    <t>Рис отварной</t>
  </si>
  <si>
    <t>гор. Напиток</t>
  </si>
  <si>
    <t>№457/2018</t>
  </si>
  <si>
    <t>Чай с сахаром</t>
  </si>
  <si>
    <t>№144/2013</t>
  </si>
  <si>
    <t xml:space="preserve">Суп картофельный с бобовыми </t>
  </si>
  <si>
    <t>Компот из кураги</t>
  </si>
  <si>
    <t>№494/2018</t>
  </si>
  <si>
    <t>№ 157/2018</t>
  </si>
  <si>
    <t>Овощи консервированные отварные (кукуруза)</t>
  </si>
  <si>
    <t>МБОУ "  Мысовская СОШ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</si>
</sst>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6" xfId="0" applyBorder="1"/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 vertical="top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1" xfId="0" applyFont="1" applyBorder="1"/>
    <xf numFmtId="0" fontId="1" fillId="0" borderId="0" xfId="0" applyFont="1"/>
    <xf numFmtId="0" fontId="2" fillId="0" borderId="11" xfId="0" applyFont="1" applyBorder="1"/>
    <xf numFmtId="2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4" borderId="4" xfId="0" applyFill="1" applyBorder="1" applyProtection="1">
      <protection locked="0"/>
    </xf>
    <xf numFmtId="0" fontId="0" fillId="2" borderId="9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2" fillId="0" borderId="4" xfId="0" applyFont="1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Protection="1">
      <protection locked="0"/>
    </xf>
    <xf numFmtId="0" fontId="2" fillId="0" borderId="16" xfId="0" applyFont="1" applyBorder="1"/>
    <xf numFmtId="0" fontId="2" fillId="2" borderId="16" xfId="0" applyFont="1" applyFill="1" applyBorder="1" applyAlignment="1" applyProtection="1">
      <alignment wrapText="1"/>
      <protection locked="0"/>
    </xf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Protection="1"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F2" sqref="F2"/>
    </sheetView>
  </sheetViews>
  <sheetFormatPr defaultRowHeight="14.4" x14ac:dyDescent="0.3"/>
  <cols>
    <col min="1" max="1" width="13.33203125" customWidth="1"/>
    <col min="2" max="2" width="15.88671875" customWidth="1"/>
    <col min="3" max="3" width="12.109375" customWidth="1"/>
    <col min="4" max="4" width="29.109375" customWidth="1"/>
    <col min="5" max="5" width="10.6640625" customWidth="1"/>
    <col min="6" max="6" width="6.88671875" customWidth="1"/>
    <col min="7" max="7" width="13.33203125" customWidth="1"/>
    <col min="8" max="8" width="8.5546875" customWidth="1"/>
    <col min="9" max="9" width="9" customWidth="1"/>
    <col min="10" max="10" width="11.109375" customWidth="1"/>
  </cols>
  <sheetData>
    <row r="1" spans="1:11" x14ac:dyDescent="0.3">
      <c r="A1" t="s">
        <v>0</v>
      </c>
      <c r="B1" s="60" t="s">
        <v>57</v>
      </c>
      <c r="C1" s="61"/>
      <c r="D1" s="62"/>
      <c r="E1" t="s">
        <v>1</v>
      </c>
      <c r="F1" s="1"/>
      <c r="I1" t="s">
        <v>2</v>
      </c>
      <c r="J1" s="2" t="s">
        <v>42</v>
      </c>
    </row>
    <row r="2" spans="1:11" ht="15" thickBot="1" x14ac:dyDescent="0.35"/>
    <row r="3" spans="1:11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29.25" customHeight="1" x14ac:dyDescent="0.3">
      <c r="A4" s="6" t="s">
        <v>13</v>
      </c>
      <c r="B4" s="15" t="s">
        <v>17</v>
      </c>
      <c r="C4" s="35" t="s">
        <v>43</v>
      </c>
      <c r="D4" s="16" t="s">
        <v>44</v>
      </c>
      <c r="E4" s="32">
        <v>60</v>
      </c>
      <c r="F4" s="17"/>
      <c r="G4" s="33">
        <v>8.4600000000000009</v>
      </c>
      <c r="H4" s="33">
        <v>0.48</v>
      </c>
      <c r="I4" s="33">
        <v>0.06</v>
      </c>
      <c r="J4" s="34">
        <v>1.5</v>
      </c>
    </row>
    <row r="5" spans="1:11" s="40" customFormat="1" ht="17.25" customHeight="1" thickBot="1" x14ac:dyDescent="0.35">
      <c r="A5" s="41" t="s">
        <v>41</v>
      </c>
      <c r="B5" s="9" t="s">
        <v>19</v>
      </c>
      <c r="C5" s="35" t="s">
        <v>37</v>
      </c>
      <c r="D5" s="10" t="s">
        <v>38</v>
      </c>
      <c r="E5" s="22">
        <v>90</v>
      </c>
      <c r="F5" s="11"/>
      <c r="G5" s="42">
        <v>257.3</v>
      </c>
      <c r="H5" s="42">
        <v>17.57</v>
      </c>
      <c r="I5" s="42">
        <v>15.7</v>
      </c>
      <c r="J5" s="43">
        <v>11.43</v>
      </c>
    </row>
    <row r="6" spans="1:11" s="40" customFormat="1" ht="15" customHeight="1" thickBot="1" x14ac:dyDescent="0.35">
      <c r="A6" s="39"/>
      <c r="B6" s="49" t="s">
        <v>45</v>
      </c>
      <c r="C6" s="35" t="s">
        <v>46</v>
      </c>
      <c r="D6" s="19" t="s">
        <v>47</v>
      </c>
      <c r="E6" s="21">
        <v>160</v>
      </c>
      <c r="F6" s="29"/>
      <c r="G6" s="29">
        <v>215.34</v>
      </c>
      <c r="H6" s="29">
        <v>4.59</v>
      </c>
      <c r="I6" s="29">
        <v>7.02</v>
      </c>
      <c r="J6" s="30">
        <v>33.46</v>
      </c>
    </row>
    <row r="7" spans="1:11" s="40" customFormat="1" ht="15" customHeight="1" x14ac:dyDescent="0.3">
      <c r="A7" s="39"/>
      <c r="B7" s="9" t="s">
        <v>48</v>
      </c>
      <c r="C7" s="35" t="s">
        <v>49</v>
      </c>
      <c r="D7" s="10" t="s">
        <v>50</v>
      </c>
      <c r="E7" s="21">
        <v>200</v>
      </c>
      <c r="F7" s="11"/>
      <c r="G7" s="27">
        <v>39.92</v>
      </c>
      <c r="H7" s="27"/>
      <c r="I7" s="27"/>
      <c r="J7" s="27">
        <v>9.98</v>
      </c>
    </row>
    <row r="8" spans="1:11" x14ac:dyDescent="0.3">
      <c r="A8" s="8"/>
      <c r="B8" s="48" t="s">
        <v>20</v>
      </c>
      <c r="C8" s="35" t="s">
        <v>29</v>
      </c>
      <c r="D8" s="10" t="s">
        <v>14</v>
      </c>
      <c r="E8" s="22">
        <v>50</v>
      </c>
      <c r="F8" s="11"/>
      <c r="G8" s="27">
        <f>62.38/30*20</f>
        <v>41.586666666666673</v>
      </c>
      <c r="H8" s="27">
        <f>2.28/30*20</f>
        <v>1.52</v>
      </c>
      <c r="I8" s="27">
        <f>0.24/30*20</f>
        <v>0.16</v>
      </c>
      <c r="J8" s="28">
        <f>10.35/30*20</f>
        <v>6.8999999999999995</v>
      </c>
    </row>
    <row r="9" spans="1:11" ht="15" thickBot="1" x14ac:dyDescent="0.35">
      <c r="A9" s="8"/>
      <c r="B9" s="13"/>
      <c r="C9" s="13"/>
      <c r="D9" s="14"/>
      <c r="E9" s="24">
        <f>SUM(E4:E8)</f>
        <v>560</v>
      </c>
      <c r="F9" s="25">
        <v>96.26</v>
      </c>
      <c r="G9" s="25">
        <f>SUM(G4:G8)</f>
        <v>562.60666666666668</v>
      </c>
      <c r="H9" s="25">
        <f>SUM(H4:H8)</f>
        <v>24.16</v>
      </c>
      <c r="I9" s="25">
        <f>SUM(I4:I8)</f>
        <v>22.94</v>
      </c>
      <c r="J9" s="31">
        <f>SUM(J4:J8)</f>
        <v>63.27</v>
      </c>
    </row>
    <row r="10" spans="1:11" ht="15" customHeight="1" thickBot="1" x14ac:dyDescent="0.35">
      <c r="A10" s="6" t="s">
        <v>15</v>
      </c>
      <c r="B10" s="44" t="s">
        <v>27</v>
      </c>
      <c r="C10" s="46" t="s">
        <v>35</v>
      </c>
      <c r="D10" s="7" t="s">
        <v>33</v>
      </c>
      <c r="E10" s="21">
        <v>60</v>
      </c>
      <c r="F10" s="26"/>
      <c r="G10" s="21">
        <v>257</v>
      </c>
      <c r="H10" s="21">
        <v>6</v>
      </c>
      <c r="I10" s="21">
        <v>4</v>
      </c>
      <c r="J10" s="47">
        <v>49</v>
      </c>
    </row>
    <row r="11" spans="1:11" x14ac:dyDescent="0.3">
      <c r="A11" s="8" t="s">
        <v>26</v>
      </c>
      <c r="B11" s="45" t="s">
        <v>23</v>
      </c>
      <c r="C11" s="35" t="s">
        <v>36</v>
      </c>
      <c r="D11" s="10" t="s">
        <v>34</v>
      </c>
      <c r="E11" s="21">
        <v>200</v>
      </c>
      <c r="F11" s="27"/>
      <c r="G11" s="27">
        <v>40.96</v>
      </c>
      <c r="H11" s="27">
        <v>0.06</v>
      </c>
      <c r="I11" s="27">
        <v>0.01</v>
      </c>
      <c r="J11" s="27">
        <v>10.16</v>
      </c>
      <c r="K11" s="38"/>
    </row>
    <row r="12" spans="1:11" ht="15" thickBot="1" x14ac:dyDescent="0.35">
      <c r="A12" s="12"/>
      <c r="B12" s="13"/>
      <c r="C12" s="13"/>
      <c r="D12" s="14"/>
      <c r="E12" s="24">
        <f>SUM(E10:E11)</f>
        <v>260</v>
      </c>
      <c r="F12" s="25">
        <v>33.15</v>
      </c>
      <c r="G12" s="24">
        <f>SUM(G10:G11)</f>
        <v>297.95999999999998</v>
      </c>
      <c r="H12" s="24">
        <f t="shared" ref="H12:J12" si="0">SUM(H10:H11)</f>
        <v>6.06</v>
      </c>
      <c r="I12" s="24">
        <f t="shared" si="0"/>
        <v>4.01</v>
      </c>
      <c r="J12" s="24">
        <f t="shared" si="0"/>
        <v>59.16</v>
      </c>
      <c r="K12" s="38"/>
    </row>
    <row r="13" spans="1:11" ht="28.8" x14ac:dyDescent="0.3">
      <c r="A13" s="8" t="s">
        <v>16</v>
      </c>
      <c r="B13" s="54" t="s">
        <v>17</v>
      </c>
      <c r="C13" s="50" t="s">
        <v>55</v>
      </c>
      <c r="D13" s="55" t="s">
        <v>56</v>
      </c>
      <c r="E13" s="56">
        <v>60</v>
      </c>
      <c r="F13" s="57"/>
      <c r="G13" s="58">
        <v>58.3</v>
      </c>
      <c r="H13" s="58">
        <v>1.2</v>
      </c>
      <c r="I13" s="58">
        <v>2.7</v>
      </c>
      <c r="J13" s="59">
        <v>7.4</v>
      </c>
      <c r="K13" s="38"/>
    </row>
    <row r="14" spans="1:11" ht="13.8" customHeight="1" x14ac:dyDescent="0.3">
      <c r="A14" s="41" t="s">
        <v>41</v>
      </c>
      <c r="B14" s="9" t="s">
        <v>18</v>
      </c>
      <c r="C14" s="50" t="s">
        <v>51</v>
      </c>
      <c r="D14" s="51" t="s">
        <v>52</v>
      </c>
      <c r="E14" s="52">
        <v>200</v>
      </c>
      <c r="F14" s="53"/>
      <c r="G14" s="42">
        <v>131</v>
      </c>
      <c r="H14" s="42">
        <v>5.0999999999999996</v>
      </c>
      <c r="I14" s="42">
        <v>3.8</v>
      </c>
      <c r="J14" s="43">
        <v>19.100000000000001</v>
      </c>
    </row>
    <row r="15" spans="1:11" ht="14.4" customHeight="1" thickBot="1" x14ac:dyDescent="0.35">
      <c r="A15" s="8"/>
      <c r="B15" s="9" t="s">
        <v>19</v>
      </c>
      <c r="C15" s="35" t="s">
        <v>39</v>
      </c>
      <c r="D15" s="10" t="s">
        <v>40</v>
      </c>
      <c r="E15" s="22">
        <v>100</v>
      </c>
      <c r="F15" s="11"/>
      <c r="G15" s="42">
        <v>121.45</v>
      </c>
      <c r="H15" s="42">
        <v>18.02</v>
      </c>
      <c r="I15" s="42">
        <v>3.71</v>
      </c>
      <c r="J15" s="43">
        <v>4.01</v>
      </c>
    </row>
    <row r="16" spans="1:11" ht="16.2" customHeight="1" x14ac:dyDescent="0.3">
      <c r="A16" s="8"/>
      <c r="B16" s="9" t="s">
        <v>28</v>
      </c>
      <c r="C16" s="35" t="s">
        <v>32</v>
      </c>
      <c r="D16" s="19" t="s">
        <v>31</v>
      </c>
      <c r="E16" s="21">
        <v>150</v>
      </c>
      <c r="F16" s="29"/>
      <c r="G16" s="29">
        <v>252.3</v>
      </c>
      <c r="H16" s="29">
        <v>7.06</v>
      </c>
      <c r="I16" s="29">
        <v>7.43</v>
      </c>
      <c r="J16" s="30">
        <v>39.299999999999997</v>
      </c>
    </row>
    <row r="17" spans="1:10" x14ac:dyDescent="0.3">
      <c r="A17" s="8"/>
      <c r="B17" s="45" t="s">
        <v>23</v>
      </c>
      <c r="C17" s="35" t="s">
        <v>54</v>
      </c>
      <c r="D17" s="10" t="s">
        <v>53</v>
      </c>
      <c r="E17" s="22">
        <v>200</v>
      </c>
      <c r="F17" s="11"/>
      <c r="G17" s="42">
        <v>85.4</v>
      </c>
      <c r="H17" s="42">
        <v>1</v>
      </c>
      <c r="I17" s="42">
        <v>0.1</v>
      </c>
      <c r="J17" s="43">
        <v>20.2</v>
      </c>
    </row>
    <row r="18" spans="1:10" x14ac:dyDescent="0.3">
      <c r="A18" s="8"/>
      <c r="B18" s="9" t="s">
        <v>20</v>
      </c>
      <c r="C18" s="35" t="s">
        <v>29</v>
      </c>
      <c r="D18" s="10" t="s">
        <v>14</v>
      </c>
      <c r="E18" s="22">
        <v>40</v>
      </c>
      <c r="F18" s="11"/>
      <c r="G18" s="27">
        <f>62.38/30*20</f>
        <v>41.586666666666673</v>
      </c>
      <c r="H18" s="27">
        <f>2.28/30*20</f>
        <v>1.52</v>
      </c>
      <c r="I18" s="27">
        <f>0.24/30*20</f>
        <v>0.16</v>
      </c>
      <c r="J18" s="28">
        <f>10.35/30*20</f>
        <v>6.8999999999999995</v>
      </c>
    </row>
    <row r="19" spans="1:10" x14ac:dyDescent="0.3">
      <c r="A19" s="8"/>
      <c r="B19" s="9" t="s">
        <v>21</v>
      </c>
      <c r="C19" s="35" t="s">
        <v>30</v>
      </c>
      <c r="D19" s="10" t="s">
        <v>22</v>
      </c>
      <c r="E19" s="22">
        <v>40</v>
      </c>
      <c r="F19" s="27"/>
      <c r="G19" s="27">
        <f>62.34/30*20</f>
        <v>41.56</v>
      </c>
      <c r="H19" s="27">
        <f>1.47/30*20</f>
        <v>0.98</v>
      </c>
      <c r="I19" s="27">
        <f>0.3/30*20</f>
        <v>0.2</v>
      </c>
      <c r="J19" s="28">
        <f>13.44/30*20</f>
        <v>8.9600000000000009</v>
      </c>
    </row>
    <row r="20" spans="1:10" x14ac:dyDescent="0.3">
      <c r="A20" s="8"/>
      <c r="B20" s="18"/>
      <c r="C20" s="18"/>
      <c r="D20" s="19"/>
      <c r="E20" s="20"/>
      <c r="F20" s="36"/>
      <c r="G20" s="23"/>
      <c r="H20" s="23"/>
      <c r="I20" s="23"/>
      <c r="J20" s="37"/>
    </row>
    <row r="21" spans="1:10" ht="15" thickBot="1" x14ac:dyDescent="0.35">
      <c r="A21" s="12"/>
      <c r="B21" s="13"/>
      <c r="C21" s="13"/>
      <c r="D21" s="14"/>
      <c r="E21" s="24">
        <f>SUM(E13:E20)</f>
        <v>790</v>
      </c>
      <c r="F21" s="25">
        <v>96.26</v>
      </c>
      <c r="G21" s="24">
        <f>SUM(G13:G20)</f>
        <v>731.59666666666658</v>
      </c>
      <c r="H21" s="24">
        <f t="shared" ref="H21:J21" si="1">SUM(H13:H20)</f>
        <v>34.879999999999995</v>
      </c>
      <c r="I21" s="24">
        <f t="shared" si="1"/>
        <v>18.100000000000001</v>
      </c>
      <c r="J21" s="24">
        <f t="shared" si="1"/>
        <v>105.87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B18" sqref="B18"/>
    </sheetView>
  </sheetViews>
  <sheetFormatPr defaultRowHeight="14.4" x14ac:dyDescent="0.3"/>
  <cols>
    <col min="1" max="1" width="12.88671875" customWidth="1"/>
    <col min="2" max="2" width="17" customWidth="1"/>
    <col min="3" max="3" width="12.109375" customWidth="1"/>
    <col min="4" max="4" width="28.44140625" customWidth="1"/>
    <col min="5" max="5" width="10.88671875" customWidth="1"/>
    <col min="6" max="6" width="6.44140625" customWidth="1"/>
    <col min="7" max="7" width="13.5546875" customWidth="1"/>
    <col min="8" max="8" width="9.5546875" customWidth="1"/>
    <col min="9" max="9" width="7.88671875" customWidth="1"/>
    <col min="10" max="10" width="11.6640625" customWidth="1"/>
  </cols>
  <sheetData>
    <row r="1" spans="1:10" x14ac:dyDescent="0.3">
      <c r="A1" t="s">
        <v>0</v>
      </c>
      <c r="B1" s="60" t="s">
        <v>57</v>
      </c>
      <c r="C1" s="61"/>
      <c r="D1" s="62"/>
      <c r="E1" t="s">
        <v>1</v>
      </c>
      <c r="F1" s="1"/>
      <c r="I1" t="s">
        <v>2</v>
      </c>
      <c r="J1" s="2" t="s">
        <v>42</v>
      </c>
    </row>
    <row r="2" spans="1:10" ht="15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6.25" customHeight="1" x14ac:dyDescent="0.3">
      <c r="A4" s="6" t="s">
        <v>13</v>
      </c>
      <c r="B4" s="15" t="s">
        <v>17</v>
      </c>
      <c r="C4" s="35" t="s">
        <v>43</v>
      </c>
      <c r="D4" s="16" t="s">
        <v>44</v>
      </c>
      <c r="E4" s="32">
        <v>60</v>
      </c>
      <c r="F4" s="17"/>
      <c r="G4" s="33">
        <v>8.4600000000000009</v>
      </c>
      <c r="H4" s="33">
        <v>0.48</v>
      </c>
      <c r="I4" s="33">
        <v>0.06</v>
      </c>
      <c r="J4" s="34">
        <v>1.5</v>
      </c>
    </row>
    <row r="5" spans="1:10" s="40" customFormat="1" ht="17.399999999999999" customHeight="1" thickBot="1" x14ac:dyDescent="0.35">
      <c r="A5" s="41" t="s">
        <v>24</v>
      </c>
      <c r="B5" s="9" t="s">
        <v>19</v>
      </c>
      <c r="C5" s="35" t="s">
        <v>37</v>
      </c>
      <c r="D5" s="10" t="s">
        <v>38</v>
      </c>
      <c r="E5" s="22">
        <v>90</v>
      </c>
      <c r="F5" s="11"/>
      <c r="G5" s="42">
        <v>257.3</v>
      </c>
      <c r="H5" s="42">
        <v>17.57</v>
      </c>
      <c r="I5" s="42">
        <v>15.7</v>
      </c>
      <c r="J5" s="43">
        <v>11.43</v>
      </c>
    </row>
    <row r="6" spans="1:10" s="40" customFormat="1" ht="13.2" customHeight="1" thickBot="1" x14ac:dyDescent="0.35">
      <c r="A6" s="39"/>
      <c r="B6" s="49" t="s">
        <v>45</v>
      </c>
      <c r="C6" s="35" t="s">
        <v>46</v>
      </c>
      <c r="D6" s="19" t="s">
        <v>47</v>
      </c>
      <c r="E6" s="21">
        <v>160</v>
      </c>
      <c r="F6" s="29"/>
      <c r="G6" s="29">
        <v>215.34</v>
      </c>
      <c r="H6" s="29">
        <v>4.59</v>
      </c>
      <c r="I6" s="29">
        <v>7.02</v>
      </c>
      <c r="J6" s="30">
        <v>33.46</v>
      </c>
    </row>
    <row r="7" spans="1:10" x14ac:dyDescent="0.3">
      <c r="A7" s="8"/>
      <c r="B7" s="9" t="s">
        <v>48</v>
      </c>
      <c r="C7" s="35" t="s">
        <v>49</v>
      </c>
      <c r="D7" s="10" t="s">
        <v>50</v>
      </c>
      <c r="E7" s="21">
        <v>200</v>
      </c>
      <c r="F7" s="11"/>
      <c r="G7" s="27">
        <v>39.92</v>
      </c>
      <c r="H7" s="27"/>
      <c r="I7" s="27"/>
      <c r="J7" s="27">
        <v>9.98</v>
      </c>
    </row>
    <row r="8" spans="1:10" x14ac:dyDescent="0.3">
      <c r="A8" s="8"/>
      <c r="B8" s="48" t="s">
        <v>20</v>
      </c>
      <c r="C8" s="35" t="s">
        <v>29</v>
      </c>
      <c r="D8" s="10" t="s">
        <v>14</v>
      </c>
      <c r="E8" s="22">
        <v>50</v>
      </c>
      <c r="F8" s="11"/>
      <c r="G8" s="27">
        <f>62.38/30*20</f>
        <v>41.586666666666673</v>
      </c>
      <c r="H8" s="27">
        <f>2.28/30*20</f>
        <v>1.52</v>
      </c>
      <c r="I8" s="27">
        <f>0.24/30*20</f>
        <v>0.16</v>
      </c>
      <c r="J8" s="28">
        <f>10.35/30*20</f>
        <v>6.8999999999999995</v>
      </c>
    </row>
    <row r="9" spans="1:10" ht="15" thickBot="1" x14ac:dyDescent="0.35">
      <c r="A9" s="12"/>
      <c r="B9" s="13"/>
      <c r="C9" s="13"/>
      <c r="D9" s="14"/>
      <c r="E9" s="24">
        <f>SUM(E4:E8)</f>
        <v>560</v>
      </c>
      <c r="F9" s="25">
        <v>107.93</v>
      </c>
      <c r="G9" s="25">
        <f>SUM(G4:G8)</f>
        <v>562.60666666666668</v>
      </c>
      <c r="H9" s="25">
        <f t="shared" ref="H9:I9" si="0">SUM(H4:H8)</f>
        <v>24.16</v>
      </c>
      <c r="I9" s="25">
        <f t="shared" si="0"/>
        <v>22.94</v>
      </c>
      <c r="J9" s="31">
        <f>SUM(J4:J8)</f>
        <v>63.27</v>
      </c>
    </row>
    <row r="10" spans="1:10" ht="30" customHeight="1" x14ac:dyDescent="0.3">
      <c r="A10" s="8" t="s">
        <v>16</v>
      </c>
      <c r="B10" s="54" t="s">
        <v>17</v>
      </c>
      <c r="C10" s="50" t="s">
        <v>55</v>
      </c>
      <c r="D10" s="55" t="s">
        <v>56</v>
      </c>
      <c r="E10" s="56">
        <v>60</v>
      </c>
      <c r="F10" s="57"/>
      <c r="G10" s="58">
        <v>58.3</v>
      </c>
      <c r="H10" s="58">
        <v>1.2</v>
      </c>
      <c r="I10" s="58">
        <v>2.7</v>
      </c>
      <c r="J10" s="59">
        <v>7.4</v>
      </c>
    </row>
    <row r="11" spans="1:10" ht="15" customHeight="1" x14ac:dyDescent="0.3">
      <c r="A11" s="8" t="s">
        <v>25</v>
      </c>
      <c r="B11" s="9" t="s">
        <v>18</v>
      </c>
      <c r="C11" s="50" t="s">
        <v>51</v>
      </c>
      <c r="D11" s="51" t="s">
        <v>52</v>
      </c>
      <c r="E11" s="52">
        <v>250</v>
      </c>
      <c r="F11" s="53"/>
      <c r="G11" s="42">
        <f>131/200*250</f>
        <v>163.75</v>
      </c>
      <c r="H11" s="42">
        <f>5.1/200*250</f>
        <v>6.375</v>
      </c>
      <c r="I11" s="42">
        <f>3.8/200*250</f>
        <v>4.75</v>
      </c>
      <c r="J11" s="43">
        <f>19.1/200*250</f>
        <v>23.875</v>
      </c>
    </row>
    <row r="12" spans="1:10" ht="17.399999999999999" customHeight="1" thickBot="1" x14ac:dyDescent="0.35">
      <c r="A12" s="8"/>
      <c r="B12" s="9" t="s">
        <v>19</v>
      </c>
      <c r="C12" s="35" t="s">
        <v>39</v>
      </c>
      <c r="D12" s="10" t="s">
        <v>40</v>
      </c>
      <c r="E12" s="22">
        <v>100</v>
      </c>
      <c r="F12" s="11"/>
      <c r="G12" s="42">
        <v>121.45</v>
      </c>
      <c r="H12" s="42">
        <v>18.02</v>
      </c>
      <c r="I12" s="42">
        <v>3.71</v>
      </c>
      <c r="J12" s="43">
        <v>4.01</v>
      </c>
    </row>
    <row r="13" spans="1:10" ht="14.4" customHeight="1" x14ac:dyDescent="0.3">
      <c r="A13" s="8"/>
      <c r="B13" s="9" t="s">
        <v>28</v>
      </c>
      <c r="C13" s="35" t="s">
        <v>32</v>
      </c>
      <c r="D13" s="19" t="s">
        <v>31</v>
      </c>
      <c r="E13" s="21">
        <v>150</v>
      </c>
      <c r="F13" s="29"/>
      <c r="G13" s="29">
        <v>252.3</v>
      </c>
      <c r="H13" s="29">
        <v>7.06</v>
      </c>
      <c r="I13" s="29">
        <v>7.43</v>
      </c>
      <c r="J13" s="30">
        <v>39.299999999999997</v>
      </c>
    </row>
    <row r="14" spans="1:10" ht="16.2" customHeight="1" x14ac:dyDescent="0.3">
      <c r="A14" s="8"/>
      <c r="B14" s="45" t="s">
        <v>23</v>
      </c>
      <c r="C14" s="35" t="s">
        <v>54</v>
      </c>
      <c r="D14" s="10" t="s">
        <v>53</v>
      </c>
      <c r="E14" s="22">
        <v>200</v>
      </c>
      <c r="F14" s="11"/>
      <c r="G14" s="42">
        <v>85.4</v>
      </c>
      <c r="H14" s="42">
        <v>1</v>
      </c>
      <c r="I14" s="42">
        <v>0.1</v>
      </c>
      <c r="J14" s="43">
        <v>20.2</v>
      </c>
    </row>
    <row r="15" spans="1:10" x14ac:dyDescent="0.3">
      <c r="A15" s="8"/>
      <c r="B15" s="9" t="s">
        <v>20</v>
      </c>
      <c r="C15" s="35" t="s">
        <v>29</v>
      </c>
      <c r="D15" s="10" t="s">
        <v>14</v>
      </c>
      <c r="E15" s="22">
        <v>40</v>
      </c>
      <c r="F15" s="11"/>
      <c r="G15" s="27">
        <f>62.38/30*20</f>
        <v>41.586666666666673</v>
      </c>
      <c r="H15" s="27">
        <f>2.28/30*20</f>
        <v>1.52</v>
      </c>
      <c r="I15" s="27">
        <f>0.24/30*20</f>
        <v>0.16</v>
      </c>
      <c r="J15" s="28">
        <f>10.35/30*20</f>
        <v>6.8999999999999995</v>
      </c>
    </row>
    <row r="16" spans="1:10" x14ac:dyDescent="0.3">
      <c r="A16" s="8"/>
      <c r="B16" s="9" t="s">
        <v>21</v>
      </c>
      <c r="C16" s="35" t="s">
        <v>30</v>
      </c>
      <c r="D16" s="10" t="s">
        <v>22</v>
      </c>
      <c r="E16" s="22">
        <v>40</v>
      </c>
      <c r="F16" s="27"/>
      <c r="G16" s="27">
        <f>62.34/30*20</f>
        <v>41.56</v>
      </c>
      <c r="H16" s="27">
        <f>1.47/30*20</f>
        <v>0.98</v>
      </c>
      <c r="I16" s="27">
        <f>0.3/30*20</f>
        <v>0.2</v>
      </c>
      <c r="J16" s="28">
        <f>13.44/30*20</f>
        <v>8.9600000000000009</v>
      </c>
    </row>
    <row r="17" spans="1:10" x14ac:dyDescent="0.3">
      <c r="A17" s="8"/>
      <c r="B17" s="18"/>
      <c r="C17" s="18"/>
      <c r="D17" s="19"/>
      <c r="E17" s="20"/>
      <c r="F17" s="36"/>
      <c r="G17" s="23"/>
      <c r="H17" s="23"/>
      <c r="I17" s="23"/>
      <c r="J17" s="37"/>
    </row>
    <row r="18" spans="1:10" ht="15" thickBot="1" x14ac:dyDescent="0.35">
      <c r="A18" s="12"/>
      <c r="B18" s="13"/>
      <c r="C18" s="13"/>
      <c r="D18" s="14"/>
      <c r="E18" s="24">
        <f>SUM(E10:E17)</f>
        <v>840</v>
      </c>
      <c r="F18" s="25">
        <v>107.93</v>
      </c>
      <c r="G18" s="24">
        <f>SUM(G10:G17)</f>
        <v>764.34666666666658</v>
      </c>
      <c r="H18" s="24">
        <f t="shared" ref="H18:J18" si="1">SUM(H10:H17)</f>
        <v>36.155000000000001</v>
      </c>
      <c r="I18" s="24">
        <f t="shared" si="1"/>
        <v>19.05</v>
      </c>
      <c r="J18" s="24">
        <f t="shared" si="1"/>
        <v>110.64500000000001</v>
      </c>
    </row>
    <row r="19" spans="1:10" ht="15" thickBot="1" x14ac:dyDescent="0.35">
      <c r="A19" s="6" t="s">
        <v>15</v>
      </c>
      <c r="B19" s="44" t="s">
        <v>27</v>
      </c>
      <c r="C19" s="46" t="s">
        <v>35</v>
      </c>
      <c r="D19" s="7" t="s">
        <v>33</v>
      </c>
      <c r="E19" s="21">
        <v>60</v>
      </c>
      <c r="F19" s="26"/>
      <c r="G19" s="21">
        <v>257</v>
      </c>
      <c r="H19" s="21">
        <v>6</v>
      </c>
      <c r="I19" s="21">
        <v>4</v>
      </c>
      <c r="J19" s="47">
        <v>49</v>
      </c>
    </row>
    <row r="20" spans="1:10" x14ac:dyDescent="0.3">
      <c r="A20" s="8" t="s">
        <v>26</v>
      </c>
      <c r="B20" s="45" t="s">
        <v>23</v>
      </c>
      <c r="C20" s="35" t="s">
        <v>36</v>
      </c>
      <c r="D20" s="10" t="s">
        <v>34</v>
      </c>
      <c r="E20" s="21">
        <v>200</v>
      </c>
      <c r="F20" s="27"/>
      <c r="G20" s="27">
        <v>40.96</v>
      </c>
      <c r="H20" s="27">
        <v>0.06</v>
      </c>
      <c r="I20" s="27">
        <v>0.01</v>
      </c>
      <c r="J20" s="27">
        <v>10.16</v>
      </c>
    </row>
    <row r="21" spans="1:10" ht="15" thickBot="1" x14ac:dyDescent="0.35">
      <c r="A21" s="12"/>
      <c r="B21" s="13"/>
      <c r="C21" s="13"/>
      <c r="D21" s="14"/>
      <c r="E21" s="24">
        <f>SUM(E19:E20)</f>
        <v>260</v>
      </c>
      <c r="F21" s="25">
        <v>33.15</v>
      </c>
      <c r="G21" s="24">
        <f>SUM(G19:G20)</f>
        <v>297.95999999999998</v>
      </c>
      <c r="H21" s="24">
        <f t="shared" ref="H21:J21" si="2">SUM(H19:H20)</f>
        <v>6.06</v>
      </c>
      <c r="I21" s="24">
        <f t="shared" si="2"/>
        <v>4.01</v>
      </c>
      <c r="J21" s="24">
        <f t="shared" si="2"/>
        <v>59.16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AAB71426A13F042A892DFAC21B4ED04" ma:contentTypeVersion="13" ma:contentTypeDescription="Создание документа." ma:contentTypeScope="" ma:versionID="b368e2f796ccc18725146eacc4fade2b">
  <xsd:schema xmlns:xsd="http://www.w3.org/2001/XMLSchema" xmlns:xs="http://www.w3.org/2001/XMLSchema" xmlns:p="http://schemas.microsoft.com/office/2006/metadata/properties" xmlns:ns3="db538fb6-2c83-4c8e-8cda-b7b10be1d46e" xmlns:ns4="3a7c9110-6d4a-410f-9b89-39fe6996b67b" targetNamespace="http://schemas.microsoft.com/office/2006/metadata/properties" ma:root="true" ma:fieldsID="a5a95a680c3c49b53da8f6669bb41bad" ns3:_="" ns4:_="">
    <xsd:import namespace="db538fb6-2c83-4c8e-8cda-b7b10be1d46e"/>
    <xsd:import namespace="3a7c9110-6d4a-410f-9b89-39fe6996b6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8fb6-2c83-4c8e-8cda-b7b10be1d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c9110-6d4a-410f-9b89-39fe6996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B8D07A2-8D24-44A5-BC53-562F02245B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75352B-6413-4B9C-8667-23486C05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8fb6-2c83-4c8e-8cda-b7b10be1d46e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147DA3-546C-42E4-8EF7-6901AEEDA8BD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b538fb6-2c83-4c8e-8cda-b7b10be1d46e"/>
    <ds:schemaRef ds:uri="http://purl.org/dc/terms/"/>
    <ds:schemaRef ds:uri="3a7c9110-6d4a-410f-9b89-39fe6996b67b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Acer</cp:lastModifiedBy>
  <cp:lastPrinted>2024-04-19T21:06:30Z</cp:lastPrinted>
  <dcterms:created xsi:type="dcterms:W3CDTF">2021-05-20T08:28:34Z</dcterms:created>
  <dcterms:modified xsi:type="dcterms:W3CDTF">2024-05-21T10:09:49Z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0x0101003AAB71426A13F042A892DFAC21B4ED04</vt:lpwstr>
  </property>
</Properties>
</file>